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12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'Лист1'!$A$1:$K$109</definedName>
  </definedNames>
  <calcPr calcMode="manual" fullCalcOnLoad="1"/>
</workbook>
</file>

<file path=xl/sharedStrings.xml><?xml version="1.0" encoding="utf-8"?>
<sst xmlns="http://schemas.openxmlformats.org/spreadsheetml/2006/main" count="234" uniqueCount="175">
  <si>
    <t>Земельный налог</t>
  </si>
  <si>
    <t xml:space="preserve">       </t>
  </si>
  <si>
    <t>Форма:650sv - Отчет об исполнении консолидированного бюджета субъекта Российской Федерации (бюджета закрытого административно - территориального образования)</t>
  </si>
  <si>
    <t>Раздел: 1 - Раздел 1. ДОХОДЫ</t>
  </si>
  <si>
    <t>Код по бюджетной классификации</t>
  </si>
  <si>
    <t>Наименование показателя</t>
  </si>
  <si>
    <t>Утверждено на год консолидированный бюджет</t>
  </si>
  <si>
    <t>Утверждено на год по бюджету субъекта</t>
  </si>
  <si>
    <t>Утверждено на год по местным бюджетам</t>
  </si>
  <si>
    <t>Утверждено на период консолидированный бюджет</t>
  </si>
  <si>
    <t>Утверждено на период по бюджету субъекта</t>
  </si>
  <si>
    <t>Утверждено на период по местным бюджетам</t>
  </si>
  <si>
    <t>Кассовое исполнение консолидированного бюджета субъекта РФ (ЗАТО) всего</t>
  </si>
  <si>
    <t>Кассовое исполнение субъекта РФ</t>
  </si>
  <si>
    <t>Кассовое исполнение местных бюджетов (ЗАТО)</t>
  </si>
  <si>
    <t>00010000000000000000</t>
  </si>
  <si>
    <t>Раздел: 5 - Раздел 5. ИСТОЧНИКИ ВНЕШНЕГО ФИНАНСИРОВАНИЯ ДЕФИЦИТОВ БЮДЖЕТОВ СУБЪЕКТОВ РОССИЙСКОЙ ФЕДЕРАЦИИ И МЕСТНЫХ БЮДЖЕТОВ</t>
  </si>
  <si>
    <t>0400</t>
  </si>
  <si>
    <t>Национальная экономика</t>
  </si>
  <si>
    <t>0403</t>
  </si>
  <si>
    <t>Исследование и использование космического пространства</t>
  </si>
  <si>
    <t>0404</t>
  </si>
  <si>
    <t>Воспроизводство минерально-сырьевой базы</t>
  </si>
  <si>
    <t>0500</t>
  </si>
  <si>
    <t>0800</t>
  </si>
  <si>
    <t>0801</t>
  </si>
  <si>
    <t>0900</t>
  </si>
  <si>
    <t>Здравоохранение и спорт</t>
  </si>
  <si>
    <t>0901</t>
  </si>
  <si>
    <t>Здравоохранение</t>
  </si>
  <si>
    <t xml:space="preserve"> Спорт и физическая культура</t>
  </si>
  <si>
    <t>ИТОГО РАСХОДОВ</t>
  </si>
  <si>
    <t>9700</t>
  </si>
  <si>
    <t>ВСЕГО РАСХОДОВ</t>
  </si>
  <si>
    <t>Раздел: 3 - Раздел 3. ПРОФИЦИТ БЮДЖЕТА (со знаком "плюс") ДЕФИЦИТ БЮДЖЕТА (со знаком "минус")</t>
  </si>
  <si>
    <t>7900</t>
  </si>
  <si>
    <t>РАЗДЕЛ 3.                ПРОФИЦИТ БЮДЖЕТА (со знаком "плюс") ДЕФИЦИТ БЮДЖЕТА (со знаком "минус")</t>
  </si>
  <si>
    <t>Раздел: 4 - Раздел 4. ИСТОЧНИКИ ВНУТРЕННЕГО ФИНАНСИРОВАНИЯ ДЕФИЦИТОВ БЮДЖЕТОВ СУБЪЕКТОВ РОССИЙСКОЙ ФЕДЕРАЦИИ И МЕСТНЫХ БЮДЖЕТОВ</t>
  </si>
  <si>
    <t>00085000000000000000</t>
  </si>
  <si>
    <t>Итого доходов</t>
  </si>
  <si>
    <t>00087000000000000000</t>
  </si>
  <si>
    <t>Итого внутренних оборотов</t>
  </si>
  <si>
    <t>00089000000000000000</t>
  </si>
  <si>
    <t>Всего доходов</t>
  </si>
  <si>
    <t>Раздел: 2 - Раздел 2. РАСХОДЫ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</si>
  <si>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</si>
  <si>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</si>
  <si>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</si>
  <si>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</si>
  <si>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</si>
  <si>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</si>
  <si>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</si>
  <si>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00020000000000000000</t>
  </si>
  <si>
    <t>БЕЗВОЗМЕЗДНЫЕ ПОСТУПЛЕНИЯ</t>
  </si>
  <si>
    <t>Благоустройство</t>
  </si>
  <si>
    <t>0503</t>
  </si>
  <si>
    <t>18210601030100000110</t>
  </si>
  <si>
    <t>18210606013100000110</t>
  </si>
  <si>
    <t>0412</t>
  </si>
  <si>
    <t>0501</t>
  </si>
  <si>
    <t>жилищное хозяйство</t>
  </si>
  <si>
    <t>20010804020014000110</t>
  </si>
  <si>
    <t>0908</t>
  </si>
  <si>
    <t>20011905000100000151</t>
  </si>
  <si>
    <t>Возврат остатков субсидий ,субвенций и иных межбюджетных трансфертов имеющих целевое назначение прошлых лет</t>
  </si>
  <si>
    <t>20011701050100000180</t>
  </si>
  <si>
    <t>Невыясненные поступления, зачисляемые в бюджеты поселений</t>
  </si>
  <si>
    <t>0401</t>
  </si>
  <si>
    <t xml:space="preserve">Реализация дополнительных мероприятий , напрвленных на снижение напряженности на рынке труда субъектов РФ </t>
  </si>
  <si>
    <t>20001050201100000510</t>
  </si>
  <si>
    <t xml:space="preserve">Увеличение прочих остатков денежных средств бюджетов поселений </t>
  </si>
  <si>
    <t xml:space="preserve">Госпошлина за совершение нотариальных действий </t>
  </si>
  <si>
    <t>земельный налог (возникший по обязательствам после 1 января 2006 г )</t>
  </si>
  <si>
    <t xml:space="preserve"> Д О Х О Д Ы налоговые и неналоговые </t>
  </si>
  <si>
    <t>1102</t>
  </si>
  <si>
    <t>20020202077100000151</t>
  </si>
  <si>
    <t>20020202080100000151</t>
  </si>
  <si>
    <t xml:space="preserve">Субсидии бюджетам для обеспечения земельных участков коммунальной инфраструктурой в целях жилищного строительства </t>
  </si>
  <si>
    <t>20020203015100000151</t>
  </si>
  <si>
    <t>20020201001100000151</t>
  </si>
  <si>
    <t xml:space="preserve">  </t>
  </si>
  <si>
    <t>20020201003100000151</t>
  </si>
  <si>
    <t xml:space="preserve">Дотация бюджетам поселений на поддержку мер по обеспечению  сбалансированности бюджета </t>
  </si>
  <si>
    <t>18210606023101000110</t>
  </si>
  <si>
    <t>0113</t>
  </si>
  <si>
    <t xml:space="preserve"> Содержание мест захоронения</t>
  </si>
  <si>
    <t xml:space="preserve">Глава                                                      </t>
  </si>
  <si>
    <t>О.И.Тибильдеев</t>
  </si>
  <si>
    <t>Главный бухгалтер</t>
  </si>
  <si>
    <t>20011105013100000120</t>
  </si>
  <si>
    <t>20011301995100000130</t>
  </si>
  <si>
    <t xml:space="preserve">Библиотеки </t>
  </si>
  <si>
    <t>Подпрограмма "Комплексное освоение и развитие территорий в целях жилищного строительства  "</t>
  </si>
  <si>
    <t>18210102030010000110</t>
  </si>
  <si>
    <t>Целевые федеральные программы</t>
  </si>
  <si>
    <t xml:space="preserve">средства передаваемые для компенсации дополнительных расходов возникших в результате решений принятых органами власти другого урвня </t>
  </si>
  <si>
    <t>ДРЦП Сохранение и развитие малых сел РХ (2013-2015)</t>
  </si>
  <si>
    <t>Учеб.метод.кабинеты,централ.бухгалтерии,группы хоз.обсл.,учебн.филомотеки,межшкольн.учеб-произ.комбинаты,логопед.пункты</t>
  </si>
  <si>
    <t>20010804020011000110</t>
  </si>
  <si>
    <t>20020202999100000151</t>
  </si>
  <si>
    <t>Прочие субсидии  бюджетам поселений</t>
  </si>
  <si>
    <t>Прочие доходы от оказания платных услуг(работ) получателями средств бюджетов поселений</t>
  </si>
  <si>
    <t>18210102010011000110</t>
  </si>
  <si>
    <t>18210503010011000110</t>
  </si>
  <si>
    <t>Дотации бюджетам поселений на выравнивание бюджетной обеспеченности</t>
  </si>
  <si>
    <t xml:space="preserve">Функционирование высшего должностного лица субъекта РФ и муниципального обрзования </t>
  </si>
  <si>
    <r>
      <t>Р</t>
    </r>
    <r>
      <rPr>
        <sz val="6"/>
        <rFont val="Arial Cyr"/>
        <family val="2"/>
      </rPr>
      <t xml:space="preserve">езервный фонды </t>
    </r>
  </si>
  <si>
    <t>Национальная оборона-Мобилизационная и вневойсковая подготовка</t>
  </si>
  <si>
    <t>Жилищно-коммунальное хозяйство</t>
  </si>
  <si>
    <t>Содержание автомобильных дорог и инженерных сооружений на них в границах округов и поселений в рамках благоустройства</t>
  </si>
  <si>
    <t>Культура и кинематография</t>
  </si>
  <si>
    <t>Социальная политика-пенсионное обеспечение</t>
  </si>
  <si>
    <t xml:space="preserve">Физическая культура и спорт-мероприятия в области физической культуры и спорта </t>
  </si>
  <si>
    <t>18210102020010000110</t>
  </si>
  <si>
    <t>Образование</t>
  </si>
  <si>
    <t xml:space="preserve"> налог на доходы физических лиц </t>
  </si>
  <si>
    <t>182109040531020001110</t>
  </si>
  <si>
    <t>20020204056100000151</t>
  </si>
  <si>
    <t>Межбюджетные трансферты, передаваемые бюджетам поселений на финансовое обеспечение дорожной деятельности в отношении автомобильных дорог общего пользования местного значения</t>
  </si>
  <si>
    <t>МЦП" Развитие систем гражданской обороны и защиты населения от ЧС в Анчулском сельсовете на 2014-2016 годы"</t>
  </si>
  <si>
    <t>Дорожные фонды Анчулского сельсовета</t>
  </si>
  <si>
    <t>МЦП Благоустройство на 2014-2016 годы</t>
  </si>
  <si>
    <t>МЦП Культура на 2014-2016 годы</t>
  </si>
  <si>
    <t>Межбюджетные трансферты, передаваемые бюджетам  для компенсации дополнительных расходов, дополнительных расходов, возникших в результате решений принятых органами власти другого уровня</t>
  </si>
  <si>
    <t>20020204012000000151</t>
  </si>
  <si>
    <t>средства передаваемые для компенсации дополнительных расходов возникших в результате решений принятых органами власти другого уровня</t>
  </si>
  <si>
    <t>20020202136100000151</t>
  </si>
  <si>
    <t>Налог на доходы физических лиц с доходов, источником которых является налоговый агент, за исключением доходов, в отношении котороых исчисление и уплата налога осуществляются в соотвестивии со статьями 227, 227.1 и 228 НК РФ (сумма платежа (перерасчеты, недоимка и задолженность по соотвествующему платежу, в том числе по отмененному)</t>
  </si>
  <si>
    <t>Налог на доходы физических лиц с доходов,полученных физическими лицами в соотвествии со ст.228 НК РФ (сумма платежа (перерасчеты, недоимка и задолженность по соотвествующему платежу, в том числе по отмененному)</t>
  </si>
  <si>
    <t>Единый сельскохозяйственный налог (сумма платежа (перерасчеты, недоимки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</si>
  <si>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налогооблажения, расположенным в границах поселений ( сумма платежа (перасчеты, недоимка и задолженность по соответствующему платежу, в том числе по отмененному</t>
  </si>
  <si>
    <t>Земельный налог, взимаемый по ставкам установленным в соответствии с подпунктом 2 пункта 1 статьи 394 Налогового кодекса РФ и применяемым к объектам налогооблажения, расположенным в границах поселений (сумма платежа( перерасчеты, недоимки и задолженность по соответствующему платежу, в том числе по отменненому)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</si>
  <si>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</si>
  <si>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</si>
  <si>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,получаемые в виде арендной платы за земельные  участки, государственная собственность на которые 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</si>
  <si>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Субсидии бюджетам поселений на софинансирование капитальных вложений в объекты муниципальной собственности  ( 259)</t>
  </si>
  <si>
    <t>Субсидии бюджетам поселений на  реализацию программ повышени эффективности бюджетных расходов  (257)</t>
  </si>
  <si>
    <t>20001022080051000</t>
  </si>
  <si>
    <t>20001042080050000</t>
  </si>
  <si>
    <t>20001112080060000</t>
  </si>
  <si>
    <t>20002032085118000</t>
  </si>
  <si>
    <t>20003097754412000</t>
  </si>
  <si>
    <t>20004092080080000</t>
  </si>
  <si>
    <t>20005022085898000</t>
  </si>
  <si>
    <t>20005037764422000</t>
  </si>
  <si>
    <t>20007052080589000</t>
  </si>
  <si>
    <t>20008017771309000</t>
  </si>
  <si>
    <t>20008012081329000</t>
  </si>
  <si>
    <t>20008012080890000</t>
  </si>
  <si>
    <t>20008042084529000</t>
  </si>
  <si>
    <t>20010017784432000</t>
  </si>
  <si>
    <t>20008012087139000000</t>
  </si>
  <si>
    <t>20008017777139000000</t>
  </si>
  <si>
    <t>20005022087335000</t>
  </si>
  <si>
    <t>Субсидия на мероприятия по строительству и реконструкции объектов систем водоснабжения и водоотведения муниципальной собственности, в том числе разработка проектно-сметной документации</t>
  </si>
  <si>
    <t xml:space="preserve">Мероприятия по землеустройству и землепользованию- </t>
  </si>
  <si>
    <t>20004122087146000</t>
  </si>
  <si>
    <t>20004122080000000</t>
  </si>
  <si>
    <t>Энергосбережение и повышение энергоэффективности</t>
  </si>
  <si>
    <t>20020204999100000151</t>
  </si>
  <si>
    <t>Прочие межбюджетные трансферты, передаваемые бюджеам поселений</t>
  </si>
  <si>
    <t>20001022087139000</t>
  </si>
  <si>
    <t>20001042087139000</t>
  </si>
  <si>
    <t>20003092080997000</t>
  </si>
  <si>
    <t>Защита населения и территорий от чрезвычайных ситуаций природного и техногенного характера, гражданская оборона</t>
  </si>
  <si>
    <t>20005032085013000</t>
  </si>
  <si>
    <t>Ю.Ю.Валова</t>
  </si>
  <si>
    <t>декабрь 2014 года 80011 - Таштыпский      Администрация   Анчулского сельсовета</t>
  </si>
  <si>
    <t>"01" января  2015 г</t>
  </si>
  <si>
    <t>20014037764422540000</t>
  </si>
  <si>
    <t xml:space="preserve">Межбюджетные трансферты общего характера бюджетам субъектов Российск.Федерации и муниципаль.образований </t>
  </si>
  <si>
    <t xml:space="preserve">Субсидии бюджетам поселений на софинансирование капитальных вложений в объекты муниципальной собственности </t>
  </si>
  <si>
    <t>200050220800000000</t>
  </si>
  <si>
    <t>Обеспечение деятельности подведомственных учреждений</t>
  </si>
  <si>
    <t>20008012080000000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</si>
</sst>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5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i/>
      <sz val="8"/>
      <name val="Arial Cyr"/>
      <family val="0"/>
    </font>
    <font>
      <sz val="12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right"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Border="1" applyAlignment="1">
      <alignment horizontal="right" wrapText="1"/>
    </xf>
    <xf numFmtId="4" fontId="7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 horizontal="left" vertical="justify" wrapText="1"/>
    </xf>
    <xf numFmtId="2" fontId="2" fillId="0" borderId="10" xfId="0" applyNumberFormat="1" applyFont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22.140625" style="2" customWidth="1"/>
    <col min="2" max="2" width="43.7109375" style="3" customWidth="1"/>
    <col min="3" max="5" width="15.00390625" style="4" bestFit="1" customWidth="1"/>
    <col min="6" max="6" width="12.28125" style="4" customWidth="1"/>
    <col min="7" max="7" width="11.421875" style="4" customWidth="1"/>
    <col min="8" max="8" width="11.28125" style="4" customWidth="1"/>
    <col min="9" max="9" width="15.00390625" style="4" bestFit="1" customWidth="1"/>
    <col min="10" max="10" width="12.7109375" style="4" bestFit="1" customWidth="1"/>
    <col min="11" max="11" width="15.00390625" style="4" bestFit="1" customWidth="1"/>
  </cols>
  <sheetData>
    <row r="1" spans="1:11" s="1" customFormat="1" ht="11.25">
      <c r="A1" s="2" t="s">
        <v>80</v>
      </c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11.25">
      <c r="A2" s="2" t="s">
        <v>2</v>
      </c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5.75">
      <c r="A3" s="30" t="s">
        <v>167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.75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5" customFormat="1" ht="78.75">
      <c r="A5" s="12" t="s">
        <v>4</v>
      </c>
      <c r="B5" s="13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</row>
    <row r="6" spans="1:11" ht="12.75">
      <c r="A6" s="16" t="s">
        <v>15</v>
      </c>
      <c r="B6" s="17" t="s">
        <v>73</v>
      </c>
      <c r="C6" s="18">
        <f>C7+C9+C10+C11+C12+C13+C14+C16+C31+C32+C33+C15</f>
        <v>4205600</v>
      </c>
      <c r="D6" s="18"/>
      <c r="E6" s="18">
        <f>C6</f>
        <v>4205600</v>
      </c>
      <c r="F6" s="18">
        <f>E6</f>
        <v>4205600</v>
      </c>
      <c r="G6" s="18"/>
      <c r="H6" s="18">
        <f>E6</f>
        <v>4205600</v>
      </c>
      <c r="I6" s="18"/>
      <c r="J6" s="18"/>
      <c r="K6" s="24">
        <f>K7+K8+K9+K10+K11+K12+K13+K14+K15+K16+K31+K30</f>
        <v>383288.63</v>
      </c>
    </row>
    <row r="7" spans="1:11" ht="94.5" customHeight="1">
      <c r="A7" s="9" t="s">
        <v>102</v>
      </c>
      <c r="B7" s="28" t="s">
        <v>127</v>
      </c>
      <c r="C7" s="11">
        <v>3192200</v>
      </c>
      <c r="D7" s="11"/>
      <c r="E7" s="11">
        <f>C7</f>
        <v>3192200</v>
      </c>
      <c r="F7" s="11">
        <f>C7</f>
        <v>3192200</v>
      </c>
      <c r="G7" s="11"/>
      <c r="H7" s="11">
        <f>F7</f>
        <v>3192200</v>
      </c>
      <c r="I7" s="11"/>
      <c r="J7" s="11"/>
      <c r="K7" s="25">
        <v>192133.15</v>
      </c>
    </row>
    <row r="8" spans="1:11" ht="12.75">
      <c r="A8" s="9" t="s">
        <v>113</v>
      </c>
      <c r="B8" s="10" t="s">
        <v>115</v>
      </c>
      <c r="C8" s="11"/>
      <c r="D8" s="11"/>
      <c r="E8" s="11"/>
      <c r="F8" s="11"/>
      <c r="G8" s="11"/>
      <c r="H8" s="11"/>
      <c r="I8" s="11"/>
      <c r="J8" s="11"/>
      <c r="K8" s="25">
        <v>0</v>
      </c>
    </row>
    <row r="9" spans="1:11" ht="67.5">
      <c r="A9" s="9" t="s">
        <v>93</v>
      </c>
      <c r="B9" s="10" t="s">
        <v>128</v>
      </c>
      <c r="C9" s="11">
        <v>200</v>
      </c>
      <c r="D9" s="11"/>
      <c r="E9" s="11">
        <f aca="true" t="shared" si="0" ref="E9:E28">C9</f>
        <v>200</v>
      </c>
      <c r="F9" s="11">
        <f aca="true" t="shared" si="1" ref="F9:F28">E9</f>
        <v>200</v>
      </c>
      <c r="G9" s="11"/>
      <c r="H9" s="11">
        <f>F9</f>
        <v>200</v>
      </c>
      <c r="I9" s="11"/>
      <c r="J9" s="11"/>
      <c r="K9" s="25">
        <v>174.6</v>
      </c>
    </row>
    <row r="10" spans="1:11" ht="45">
      <c r="A10" s="9" t="s">
        <v>103</v>
      </c>
      <c r="B10" s="10" t="s">
        <v>129</v>
      </c>
      <c r="C10" s="11">
        <v>100</v>
      </c>
      <c r="D10" s="11"/>
      <c r="E10" s="11">
        <f t="shared" si="0"/>
        <v>100</v>
      </c>
      <c r="F10" s="11">
        <f t="shared" si="1"/>
        <v>100</v>
      </c>
      <c r="G10" s="11"/>
      <c r="H10" s="11">
        <f aca="true" t="shared" si="2" ref="H10:H28">F10</f>
        <v>100</v>
      </c>
      <c r="I10" s="11"/>
      <c r="J10" s="11"/>
      <c r="K10" s="25">
        <v>67.6</v>
      </c>
    </row>
    <row r="11" spans="1:11" ht="78.75">
      <c r="A11" s="9" t="s">
        <v>56</v>
      </c>
      <c r="B11" s="10" t="s">
        <v>130</v>
      </c>
      <c r="C11" s="11">
        <v>4100</v>
      </c>
      <c r="D11" s="11"/>
      <c r="E11" s="11">
        <f t="shared" si="0"/>
        <v>4100</v>
      </c>
      <c r="F11" s="11">
        <f t="shared" si="1"/>
        <v>4100</v>
      </c>
      <c r="G11" s="11"/>
      <c r="H11" s="11">
        <f>F11</f>
        <v>4100</v>
      </c>
      <c r="I11" s="11"/>
      <c r="J11" s="11"/>
      <c r="K11" s="25">
        <v>4018.64</v>
      </c>
    </row>
    <row r="12" spans="1:11" ht="90">
      <c r="A12" s="9" t="s">
        <v>57</v>
      </c>
      <c r="B12" s="10" t="s">
        <v>131</v>
      </c>
      <c r="C12" s="11">
        <v>15200</v>
      </c>
      <c r="D12" s="11"/>
      <c r="E12" s="11">
        <f t="shared" si="0"/>
        <v>15200</v>
      </c>
      <c r="F12" s="11">
        <f t="shared" si="1"/>
        <v>15200</v>
      </c>
      <c r="G12" s="11"/>
      <c r="H12" s="11">
        <f>F12</f>
        <v>15200</v>
      </c>
      <c r="I12" s="11"/>
      <c r="J12" s="11"/>
      <c r="K12" s="25">
        <v>15180.46</v>
      </c>
    </row>
    <row r="13" spans="1:11" ht="12.75">
      <c r="A13" s="9" t="s">
        <v>83</v>
      </c>
      <c r="B13" s="10" t="s">
        <v>0</v>
      </c>
      <c r="C13" s="11">
        <v>11700</v>
      </c>
      <c r="D13" s="11"/>
      <c r="E13" s="11">
        <f t="shared" si="0"/>
        <v>11700</v>
      </c>
      <c r="F13" s="11">
        <f t="shared" si="1"/>
        <v>11700</v>
      </c>
      <c r="G13" s="11"/>
      <c r="H13" s="11">
        <f>F13</f>
        <v>11700</v>
      </c>
      <c r="I13" s="11"/>
      <c r="J13" s="11"/>
      <c r="K13" s="25">
        <v>11649.41</v>
      </c>
    </row>
    <row r="14" spans="1:11" ht="22.5">
      <c r="A14" s="9" t="s">
        <v>116</v>
      </c>
      <c r="B14" s="10" t="s">
        <v>72</v>
      </c>
      <c r="C14" s="11">
        <v>0</v>
      </c>
      <c r="D14" s="11"/>
      <c r="E14" s="11">
        <f t="shared" si="0"/>
        <v>0</v>
      </c>
      <c r="F14" s="11">
        <f t="shared" si="1"/>
        <v>0</v>
      </c>
      <c r="G14" s="11"/>
      <c r="H14" s="11">
        <f t="shared" si="2"/>
        <v>0</v>
      </c>
      <c r="I14" s="11"/>
      <c r="J14" s="11"/>
      <c r="K14" s="25">
        <v>0</v>
      </c>
    </row>
    <row r="15" spans="1:11" ht="56.25">
      <c r="A15" s="9" t="s">
        <v>98</v>
      </c>
      <c r="B15" s="10" t="s">
        <v>132</v>
      </c>
      <c r="C15" s="11">
        <v>5100</v>
      </c>
      <c r="D15" s="11"/>
      <c r="E15" s="11">
        <f t="shared" si="0"/>
        <v>5100</v>
      </c>
      <c r="F15" s="11">
        <f t="shared" si="1"/>
        <v>5100</v>
      </c>
      <c r="G15" s="11"/>
      <c r="H15" s="11">
        <f>F15</f>
        <v>5100</v>
      </c>
      <c r="I15" s="11"/>
      <c r="J15" s="11"/>
      <c r="K15" s="25">
        <v>5010</v>
      </c>
    </row>
    <row r="16" spans="1:11" ht="22.5">
      <c r="A16" s="9" t="s">
        <v>61</v>
      </c>
      <c r="B16" s="10" t="s">
        <v>71</v>
      </c>
      <c r="C16" s="11">
        <v>0</v>
      </c>
      <c r="D16" s="11"/>
      <c r="E16" s="11">
        <f t="shared" si="0"/>
        <v>0</v>
      </c>
      <c r="F16" s="11">
        <f t="shared" si="1"/>
        <v>0</v>
      </c>
      <c r="G16" s="11"/>
      <c r="H16" s="11">
        <f t="shared" si="2"/>
        <v>0</v>
      </c>
      <c r="I16" s="11"/>
      <c r="J16" s="11"/>
      <c r="K16" s="25">
        <v>0</v>
      </c>
    </row>
    <row r="17" spans="1:11" ht="12.75">
      <c r="A17" s="16" t="s">
        <v>52</v>
      </c>
      <c r="B17" s="17" t="s">
        <v>53</v>
      </c>
      <c r="C17" s="18">
        <f>C18+C19+C20+C21+C22+C23+C24+C25+C26+C27+C28+C29</f>
        <v>9486600</v>
      </c>
      <c r="D17" s="18"/>
      <c r="E17" s="18">
        <f t="shared" si="0"/>
        <v>9486600</v>
      </c>
      <c r="F17" s="18">
        <f t="shared" si="1"/>
        <v>9486600</v>
      </c>
      <c r="G17" s="18"/>
      <c r="H17" s="27">
        <f>F17</f>
        <v>9486600</v>
      </c>
      <c r="I17" s="18"/>
      <c r="J17" s="18"/>
      <c r="K17" s="24">
        <f>K18+K19+K20+K21+K22+K23+K24+K25+K26+K27+K28+K29</f>
        <v>9365755.55</v>
      </c>
    </row>
    <row r="18" spans="1:11" ht="45">
      <c r="A18" s="9" t="s">
        <v>78</v>
      </c>
      <c r="B18" s="17" t="s">
        <v>133</v>
      </c>
      <c r="C18" s="11">
        <v>95500</v>
      </c>
      <c r="D18" s="11"/>
      <c r="E18" s="11">
        <f t="shared" si="0"/>
        <v>95500</v>
      </c>
      <c r="F18" s="11">
        <f t="shared" si="1"/>
        <v>95500</v>
      </c>
      <c r="G18" s="11"/>
      <c r="H18" s="11">
        <f t="shared" si="2"/>
        <v>95500</v>
      </c>
      <c r="I18" s="11"/>
      <c r="J18" s="11"/>
      <c r="K18" s="25">
        <v>95500</v>
      </c>
    </row>
    <row r="19" spans="1:11" ht="33.75">
      <c r="A19" s="9" t="s">
        <v>79</v>
      </c>
      <c r="B19" s="17" t="s">
        <v>104</v>
      </c>
      <c r="C19" s="11">
        <v>3023100</v>
      </c>
      <c r="D19" s="11"/>
      <c r="E19" s="11">
        <f t="shared" si="0"/>
        <v>3023100</v>
      </c>
      <c r="F19" s="11">
        <f t="shared" si="1"/>
        <v>3023100</v>
      </c>
      <c r="G19" s="11"/>
      <c r="H19" s="11">
        <f t="shared" si="2"/>
        <v>3023100</v>
      </c>
      <c r="I19" s="11"/>
      <c r="J19" s="11"/>
      <c r="K19" s="25">
        <v>3023100</v>
      </c>
    </row>
    <row r="20" spans="1:11" ht="33.75">
      <c r="A20" s="9" t="s">
        <v>81</v>
      </c>
      <c r="B20" s="17" t="s">
        <v>82</v>
      </c>
      <c r="C20" s="11">
        <v>1118600</v>
      </c>
      <c r="D20" s="11"/>
      <c r="E20" s="11">
        <f t="shared" si="0"/>
        <v>1118600</v>
      </c>
      <c r="F20" s="11">
        <f t="shared" si="1"/>
        <v>1118600</v>
      </c>
      <c r="G20" s="11"/>
      <c r="H20" s="11">
        <f>F20</f>
        <v>1118600</v>
      </c>
      <c r="I20" s="11"/>
      <c r="J20" s="11"/>
      <c r="K20" s="25">
        <v>1118580.24</v>
      </c>
    </row>
    <row r="21" spans="1:11" ht="45">
      <c r="A21" s="9" t="s">
        <v>76</v>
      </c>
      <c r="B21" s="17" t="s">
        <v>77</v>
      </c>
      <c r="C21" s="11">
        <v>392000</v>
      </c>
      <c r="D21" s="11"/>
      <c r="E21" s="11">
        <f t="shared" si="0"/>
        <v>392000</v>
      </c>
      <c r="F21" s="11">
        <f t="shared" si="1"/>
        <v>392000</v>
      </c>
      <c r="G21" s="11"/>
      <c r="H21" s="11">
        <f t="shared" si="2"/>
        <v>392000</v>
      </c>
      <c r="I21" s="11"/>
      <c r="J21" s="11"/>
      <c r="K21" s="25">
        <v>392000</v>
      </c>
    </row>
    <row r="22" spans="1:11" ht="12.75">
      <c r="A22" s="9" t="s">
        <v>99</v>
      </c>
      <c r="B22" s="17" t="s">
        <v>100</v>
      </c>
      <c r="C22" s="11">
        <v>431100</v>
      </c>
      <c r="D22" s="11"/>
      <c r="E22" s="11">
        <f t="shared" si="0"/>
        <v>431100</v>
      </c>
      <c r="F22" s="11">
        <f t="shared" si="1"/>
        <v>431100</v>
      </c>
      <c r="G22" s="11"/>
      <c r="H22" s="11">
        <f t="shared" si="2"/>
        <v>431100</v>
      </c>
      <c r="I22" s="11"/>
      <c r="J22" s="11"/>
      <c r="K22" s="25">
        <v>431100</v>
      </c>
    </row>
    <row r="23" spans="1:11" ht="33.75">
      <c r="A23" s="9" t="s">
        <v>75</v>
      </c>
      <c r="B23" s="17" t="s">
        <v>171</v>
      </c>
      <c r="C23" s="11">
        <v>3257000</v>
      </c>
      <c r="D23" s="11"/>
      <c r="E23" s="11">
        <f t="shared" si="0"/>
        <v>3257000</v>
      </c>
      <c r="F23" s="11">
        <f t="shared" si="1"/>
        <v>3257000</v>
      </c>
      <c r="G23" s="11"/>
      <c r="H23" s="11">
        <f>F23</f>
        <v>3257000</v>
      </c>
      <c r="I23" s="11"/>
      <c r="J23" s="11"/>
      <c r="K23" s="25">
        <v>3257000</v>
      </c>
    </row>
    <row r="24" spans="1:11" ht="45">
      <c r="A24" s="9" t="s">
        <v>75</v>
      </c>
      <c r="B24" s="17" t="s">
        <v>135</v>
      </c>
      <c r="C24" s="11">
        <v>279000</v>
      </c>
      <c r="D24" s="11"/>
      <c r="E24" s="11">
        <f t="shared" si="0"/>
        <v>279000</v>
      </c>
      <c r="F24" s="11">
        <f t="shared" si="1"/>
        <v>279000</v>
      </c>
      <c r="G24" s="11"/>
      <c r="H24" s="11">
        <f>F24</f>
        <v>279000</v>
      </c>
      <c r="I24" s="11"/>
      <c r="J24" s="11"/>
      <c r="K24" s="25">
        <v>278480</v>
      </c>
    </row>
    <row r="25" spans="1:11" ht="56.25">
      <c r="A25" s="9" t="s">
        <v>117</v>
      </c>
      <c r="B25" s="10" t="s">
        <v>118</v>
      </c>
      <c r="C25" s="11">
        <v>416900</v>
      </c>
      <c r="D25" s="11"/>
      <c r="E25" s="11">
        <f t="shared" si="0"/>
        <v>416900</v>
      </c>
      <c r="F25" s="11">
        <f t="shared" si="1"/>
        <v>416900</v>
      </c>
      <c r="G25" s="11"/>
      <c r="H25" s="11">
        <f t="shared" si="2"/>
        <v>416900</v>
      </c>
      <c r="I25" s="11"/>
      <c r="J25" s="11"/>
      <c r="K25" s="25">
        <v>296668.31</v>
      </c>
    </row>
    <row r="26" spans="1:11" ht="58.5" customHeight="1">
      <c r="A26" s="9" t="s">
        <v>124</v>
      </c>
      <c r="B26" s="17" t="s">
        <v>123</v>
      </c>
      <c r="C26" s="11">
        <v>200000</v>
      </c>
      <c r="D26" s="11"/>
      <c r="E26" s="11">
        <f t="shared" si="0"/>
        <v>200000</v>
      </c>
      <c r="F26" s="11">
        <f t="shared" si="1"/>
        <v>200000</v>
      </c>
      <c r="G26" s="11"/>
      <c r="H26" s="11">
        <f t="shared" si="2"/>
        <v>200000</v>
      </c>
      <c r="I26" s="11"/>
      <c r="J26" s="11"/>
      <c r="K26" s="25">
        <v>200000</v>
      </c>
    </row>
    <row r="27" spans="1:11" ht="22.5">
      <c r="A27" s="9" t="s">
        <v>159</v>
      </c>
      <c r="B27" s="17" t="s">
        <v>160</v>
      </c>
      <c r="C27" s="11">
        <v>269200</v>
      </c>
      <c r="D27" s="11"/>
      <c r="E27" s="11">
        <f t="shared" si="0"/>
        <v>269200</v>
      </c>
      <c r="F27" s="11">
        <f t="shared" si="1"/>
        <v>269200</v>
      </c>
      <c r="G27" s="11"/>
      <c r="H27" s="11">
        <f t="shared" si="2"/>
        <v>269200</v>
      </c>
      <c r="I27" s="11"/>
      <c r="J27" s="11"/>
      <c r="K27" s="25">
        <v>269127</v>
      </c>
    </row>
    <row r="28" spans="1:11" ht="33.75">
      <c r="A28" s="9" t="s">
        <v>126</v>
      </c>
      <c r="B28" s="10" t="s">
        <v>136</v>
      </c>
      <c r="C28" s="11">
        <v>4200</v>
      </c>
      <c r="D28" s="11"/>
      <c r="E28" s="11">
        <f t="shared" si="0"/>
        <v>4200</v>
      </c>
      <c r="F28" s="11">
        <f t="shared" si="1"/>
        <v>4200</v>
      </c>
      <c r="G28" s="11"/>
      <c r="H28" s="11">
        <f t="shared" si="2"/>
        <v>4200</v>
      </c>
      <c r="I28" s="11"/>
      <c r="J28" s="11"/>
      <c r="K28" s="25">
        <v>4200</v>
      </c>
    </row>
    <row r="29" spans="1:11" ht="33.75">
      <c r="A29" s="9" t="s">
        <v>63</v>
      </c>
      <c r="B29" s="10" t="s">
        <v>64</v>
      </c>
      <c r="C29" s="11">
        <v>0</v>
      </c>
      <c r="D29" s="11"/>
      <c r="E29" s="11">
        <v>0</v>
      </c>
      <c r="F29" s="11">
        <v>0</v>
      </c>
      <c r="G29" s="11"/>
      <c r="H29" s="11">
        <v>0</v>
      </c>
      <c r="I29" s="11"/>
      <c r="J29" s="11"/>
      <c r="K29" s="25">
        <v>0</v>
      </c>
    </row>
    <row r="30" spans="1:11" ht="22.5">
      <c r="A30" s="9" t="s">
        <v>65</v>
      </c>
      <c r="B30" s="22" t="s">
        <v>66</v>
      </c>
      <c r="C30" s="11">
        <v>0</v>
      </c>
      <c r="D30" s="11"/>
      <c r="E30" s="11">
        <v>0</v>
      </c>
      <c r="F30" s="11">
        <v>0</v>
      </c>
      <c r="G30" s="11"/>
      <c r="H30" s="11">
        <v>0</v>
      </c>
      <c r="I30" s="11"/>
      <c r="J30" s="11"/>
      <c r="K30" s="25">
        <v>0</v>
      </c>
    </row>
    <row r="31" spans="1:11" ht="78.75">
      <c r="A31" s="9" t="s">
        <v>89</v>
      </c>
      <c r="B31" s="29" t="s">
        <v>134</v>
      </c>
      <c r="C31" s="11">
        <v>977000</v>
      </c>
      <c r="D31" s="11"/>
      <c r="E31" s="11">
        <f>C31</f>
        <v>977000</v>
      </c>
      <c r="F31" s="11">
        <f>E31</f>
        <v>977000</v>
      </c>
      <c r="G31" s="11"/>
      <c r="H31" s="11">
        <f>F31</f>
        <v>977000</v>
      </c>
      <c r="I31" s="11"/>
      <c r="J31" s="11"/>
      <c r="K31" s="25">
        <v>155054.77</v>
      </c>
    </row>
    <row r="32" spans="1:11" ht="22.5">
      <c r="A32" s="9" t="s">
        <v>69</v>
      </c>
      <c r="B32" s="10" t="s">
        <v>70</v>
      </c>
      <c r="C32" s="11">
        <v>0</v>
      </c>
      <c r="D32" s="11"/>
      <c r="E32" s="11">
        <v>0</v>
      </c>
      <c r="F32" s="11">
        <v>0</v>
      </c>
      <c r="G32" s="11"/>
      <c r="H32" s="11">
        <v>0</v>
      </c>
      <c r="I32" s="11"/>
      <c r="J32" s="11"/>
      <c r="K32" s="25">
        <v>0</v>
      </c>
    </row>
    <row r="33" spans="1:11" ht="33.75">
      <c r="A33" s="20" t="s">
        <v>90</v>
      </c>
      <c r="B33" s="22" t="s">
        <v>101</v>
      </c>
      <c r="C33" s="21">
        <v>0</v>
      </c>
      <c r="D33" s="21"/>
      <c r="E33" s="21">
        <f>C33</f>
        <v>0</v>
      </c>
      <c r="F33" s="21">
        <f>E33</f>
        <v>0</v>
      </c>
      <c r="G33" s="21"/>
      <c r="H33" s="21">
        <f>F33</f>
        <v>0</v>
      </c>
      <c r="I33" s="21"/>
      <c r="J33" s="21"/>
      <c r="K33" s="25">
        <v>0</v>
      </c>
    </row>
    <row r="34" spans="1:11" ht="12.75">
      <c r="A34" s="16" t="s">
        <v>38</v>
      </c>
      <c r="B34" s="17" t="s">
        <v>39</v>
      </c>
      <c r="C34" s="18">
        <f>C17+C6</f>
        <v>13692200</v>
      </c>
      <c r="D34" s="18"/>
      <c r="E34" s="18">
        <f>F34</f>
        <v>13692200</v>
      </c>
      <c r="F34" s="18">
        <f>H34</f>
        <v>13692200</v>
      </c>
      <c r="G34" s="18"/>
      <c r="H34" s="27">
        <f>H17+H6</f>
        <v>13692200</v>
      </c>
      <c r="I34" s="18"/>
      <c r="J34" s="18"/>
      <c r="K34" s="24">
        <f>K17+K6</f>
        <v>9749044.180000002</v>
      </c>
    </row>
    <row r="35" spans="1:11" ht="12.75">
      <c r="A35" s="16" t="s">
        <v>40</v>
      </c>
      <c r="B35" s="17" t="s">
        <v>41</v>
      </c>
      <c r="C35" s="18"/>
      <c r="D35" s="18"/>
      <c r="E35" s="18"/>
      <c r="F35" s="18"/>
      <c r="G35" s="18"/>
      <c r="H35" s="18"/>
      <c r="I35" s="18"/>
      <c r="J35" s="18"/>
      <c r="K35" s="24"/>
    </row>
    <row r="36" spans="1:11" ht="12.75">
      <c r="A36" s="16" t="s">
        <v>42</v>
      </c>
      <c r="B36" s="17" t="s">
        <v>43</v>
      </c>
      <c r="C36" s="18">
        <f>E36</f>
        <v>13692200</v>
      </c>
      <c r="D36" s="18"/>
      <c r="E36" s="18">
        <f>F36</f>
        <v>13692200</v>
      </c>
      <c r="F36" s="18">
        <f>H36</f>
        <v>13692200</v>
      </c>
      <c r="G36" s="18"/>
      <c r="H36" s="27">
        <f>H34</f>
        <v>13692200</v>
      </c>
      <c r="I36" s="18"/>
      <c r="J36" s="18"/>
      <c r="K36" s="24">
        <f>K34</f>
        <v>9749044.180000002</v>
      </c>
    </row>
    <row r="38" spans="1:11" ht="15.75">
      <c r="A38" s="32" t="s">
        <v>44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s="5" customFormat="1" ht="78.75">
      <c r="A39" s="12" t="s">
        <v>4</v>
      </c>
      <c r="B39" s="13" t="s">
        <v>5</v>
      </c>
      <c r="C39" s="14" t="s">
        <v>6</v>
      </c>
      <c r="D39" s="14" t="s">
        <v>7</v>
      </c>
      <c r="E39" s="14" t="s">
        <v>8</v>
      </c>
      <c r="F39" s="14" t="s">
        <v>9</v>
      </c>
      <c r="G39" s="14" t="s">
        <v>10</v>
      </c>
      <c r="H39" s="14" t="s">
        <v>11</v>
      </c>
      <c r="I39" s="14" t="s">
        <v>12</v>
      </c>
      <c r="J39" s="14" t="s">
        <v>13</v>
      </c>
      <c r="K39" s="14" t="s">
        <v>14</v>
      </c>
    </row>
    <row r="40" spans="1:11" ht="12.75">
      <c r="A40" s="16" t="s">
        <v>45</v>
      </c>
      <c r="B40" s="17" t="s">
        <v>46</v>
      </c>
      <c r="C40" s="18">
        <f>C41+C42+C43+C44+C45+C46+C47</f>
        <v>2001700</v>
      </c>
      <c r="D40" s="18"/>
      <c r="E40" s="18">
        <f aca="true" t="shared" si="3" ref="E40:E46">C40</f>
        <v>2001700</v>
      </c>
      <c r="F40" s="18">
        <f aca="true" t="shared" si="4" ref="F40:F46">E40</f>
        <v>2001700</v>
      </c>
      <c r="G40" s="18"/>
      <c r="H40" s="18">
        <f aca="true" t="shared" si="5" ref="H40:H46">F40</f>
        <v>2001700</v>
      </c>
      <c r="I40" s="18"/>
      <c r="J40" s="18"/>
      <c r="K40" s="24">
        <f>K41+K42+K43+K44+K46+K47+K45</f>
        <v>1360402.81</v>
      </c>
    </row>
    <row r="41" spans="1:11" ht="33.75">
      <c r="A41" s="9" t="s">
        <v>137</v>
      </c>
      <c r="B41" s="10" t="s">
        <v>105</v>
      </c>
      <c r="C41" s="11">
        <v>625200</v>
      </c>
      <c r="D41" s="11"/>
      <c r="E41" s="11">
        <f t="shared" si="3"/>
        <v>625200</v>
      </c>
      <c r="F41" s="11">
        <f t="shared" si="4"/>
        <v>625200</v>
      </c>
      <c r="G41" s="11"/>
      <c r="H41" s="11">
        <f t="shared" si="5"/>
        <v>625200</v>
      </c>
      <c r="I41" s="11"/>
      <c r="J41" s="11"/>
      <c r="K41" s="25">
        <v>383788.02</v>
      </c>
    </row>
    <row r="42" spans="1:11" ht="45">
      <c r="A42" s="9" t="s">
        <v>138</v>
      </c>
      <c r="B42" s="10" t="s">
        <v>48</v>
      </c>
      <c r="C42" s="11">
        <v>1298000</v>
      </c>
      <c r="D42" s="11"/>
      <c r="E42" s="11">
        <f t="shared" si="3"/>
        <v>1298000</v>
      </c>
      <c r="F42" s="11">
        <f t="shared" si="4"/>
        <v>1298000</v>
      </c>
      <c r="G42" s="11"/>
      <c r="H42" s="11">
        <f t="shared" si="5"/>
        <v>1298000</v>
      </c>
      <c r="I42" s="11"/>
      <c r="J42" s="11"/>
      <c r="K42" s="25">
        <v>901114.79</v>
      </c>
    </row>
    <row r="43" spans="1:11" ht="45">
      <c r="A43" s="9" t="s">
        <v>47</v>
      </c>
      <c r="B43" s="10" t="s">
        <v>95</v>
      </c>
      <c r="C43" s="11">
        <v>0</v>
      </c>
      <c r="D43" s="11"/>
      <c r="E43" s="11">
        <f t="shared" si="3"/>
        <v>0</v>
      </c>
      <c r="F43" s="11">
        <f t="shared" si="4"/>
        <v>0</v>
      </c>
      <c r="G43" s="11"/>
      <c r="H43" s="11">
        <f t="shared" si="5"/>
        <v>0</v>
      </c>
      <c r="I43" s="11"/>
      <c r="J43" s="11"/>
      <c r="K43" s="25">
        <v>0</v>
      </c>
    </row>
    <row r="44" spans="1:11" ht="12.75">
      <c r="A44" s="9" t="s">
        <v>139</v>
      </c>
      <c r="B44" s="10" t="s">
        <v>106</v>
      </c>
      <c r="C44" s="11">
        <v>3000</v>
      </c>
      <c r="D44" s="11"/>
      <c r="E44" s="11">
        <f t="shared" si="3"/>
        <v>3000</v>
      </c>
      <c r="F44" s="11">
        <f t="shared" si="4"/>
        <v>3000</v>
      </c>
      <c r="G44" s="11"/>
      <c r="H44" s="11">
        <f t="shared" si="5"/>
        <v>3000</v>
      </c>
      <c r="I44" s="11"/>
      <c r="J44" s="11"/>
      <c r="K44" s="25">
        <v>0</v>
      </c>
    </row>
    <row r="45" spans="1:11" ht="33.75">
      <c r="A45" s="9" t="s">
        <v>161</v>
      </c>
      <c r="B45" s="10" t="s">
        <v>105</v>
      </c>
      <c r="C45" s="11">
        <v>37600</v>
      </c>
      <c r="D45" s="11"/>
      <c r="E45" s="11">
        <f t="shared" si="3"/>
        <v>37600</v>
      </c>
      <c r="F45" s="11">
        <f t="shared" si="4"/>
        <v>37600</v>
      </c>
      <c r="G45" s="11"/>
      <c r="H45" s="11">
        <f t="shared" si="5"/>
        <v>37600</v>
      </c>
      <c r="I45" s="11"/>
      <c r="J45" s="11"/>
      <c r="K45" s="25">
        <v>37575</v>
      </c>
    </row>
    <row r="46" spans="1:11" ht="45">
      <c r="A46" s="9" t="s">
        <v>162</v>
      </c>
      <c r="B46" s="10" t="s">
        <v>48</v>
      </c>
      <c r="C46" s="11">
        <v>37900</v>
      </c>
      <c r="D46" s="11"/>
      <c r="E46" s="11">
        <f t="shared" si="3"/>
        <v>37900</v>
      </c>
      <c r="F46" s="11">
        <f t="shared" si="4"/>
        <v>37900</v>
      </c>
      <c r="G46" s="11"/>
      <c r="H46" s="11">
        <f t="shared" si="5"/>
        <v>37900</v>
      </c>
      <c r="I46" s="11"/>
      <c r="J46" s="11"/>
      <c r="K46" s="25">
        <v>37925</v>
      </c>
    </row>
    <row r="47" spans="1:11" ht="12.75">
      <c r="A47" s="9" t="s">
        <v>84</v>
      </c>
      <c r="B47" s="10" t="s">
        <v>49</v>
      </c>
      <c r="C47" s="11">
        <v>0</v>
      </c>
      <c r="D47" s="11"/>
      <c r="E47" s="11">
        <f>C470</f>
        <v>0</v>
      </c>
      <c r="F47" s="11">
        <f>E470</f>
        <v>0</v>
      </c>
      <c r="G47" s="11"/>
      <c r="H47" s="11">
        <f>F470</f>
        <v>0</v>
      </c>
      <c r="I47" s="11"/>
      <c r="J47" s="11"/>
      <c r="K47" s="25">
        <v>0</v>
      </c>
    </row>
    <row r="48" spans="1:11" ht="22.5">
      <c r="A48" s="16" t="s">
        <v>140</v>
      </c>
      <c r="B48" s="17" t="s">
        <v>107</v>
      </c>
      <c r="C48" s="18">
        <v>95500</v>
      </c>
      <c r="D48" s="18"/>
      <c r="E48" s="18">
        <f aca="true" t="shared" si="6" ref="E48:E57">C48</f>
        <v>95500</v>
      </c>
      <c r="F48" s="18">
        <f aca="true" t="shared" si="7" ref="F48:F57">E48</f>
        <v>95500</v>
      </c>
      <c r="G48" s="18"/>
      <c r="H48" s="18">
        <f aca="true" t="shared" si="8" ref="H48:H57">F48</f>
        <v>95500</v>
      </c>
      <c r="I48" s="18"/>
      <c r="J48" s="18"/>
      <c r="K48" s="24">
        <v>95500</v>
      </c>
    </row>
    <row r="49" spans="1:11" ht="22.5">
      <c r="A49" s="16" t="s">
        <v>50</v>
      </c>
      <c r="B49" s="17" t="s">
        <v>51</v>
      </c>
      <c r="C49" s="18">
        <f>C50+C51</f>
        <v>271700</v>
      </c>
      <c r="D49" s="18"/>
      <c r="E49" s="18">
        <f t="shared" si="6"/>
        <v>271700</v>
      </c>
      <c r="F49" s="18">
        <f t="shared" si="7"/>
        <v>271700</v>
      </c>
      <c r="G49" s="18"/>
      <c r="H49" s="18">
        <f t="shared" si="8"/>
        <v>271700</v>
      </c>
      <c r="I49" s="18"/>
      <c r="J49" s="18"/>
      <c r="K49" s="24">
        <f>K50+K51</f>
        <v>271627</v>
      </c>
    </row>
    <row r="50" spans="1:11" ht="34.5" customHeight="1">
      <c r="A50" s="9" t="s">
        <v>141</v>
      </c>
      <c r="B50" s="26" t="s">
        <v>119</v>
      </c>
      <c r="C50" s="11">
        <v>2500</v>
      </c>
      <c r="D50" s="11"/>
      <c r="E50" s="11">
        <f t="shared" si="6"/>
        <v>2500</v>
      </c>
      <c r="F50" s="11">
        <f t="shared" si="7"/>
        <v>2500</v>
      </c>
      <c r="G50" s="11"/>
      <c r="H50" s="11">
        <f t="shared" si="8"/>
        <v>2500</v>
      </c>
      <c r="I50" s="11"/>
      <c r="J50" s="11"/>
      <c r="K50" s="25">
        <v>2500</v>
      </c>
    </row>
    <row r="51" spans="1:11" ht="33.75">
      <c r="A51" s="9" t="s">
        <v>163</v>
      </c>
      <c r="B51" s="10" t="s">
        <v>164</v>
      </c>
      <c r="C51" s="11">
        <v>269200</v>
      </c>
      <c r="D51" s="11"/>
      <c r="E51" s="11">
        <f t="shared" si="6"/>
        <v>269200</v>
      </c>
      <c r="F51" s="11">
        <f t="shared" si="7"/>
        <v>269200</v>
      </c>
      <c r="G51" s="11"/>
      <c r="H51" s="11">
        <f t="shared" si="8"/>
        <v>269200</v>
      </c>
      <c r="I51" s="11"/>
      <c r="J51" s="11"/>
      <c r="K51" s="25">
        <v>269127</v>
      </c>
    </row>
    <row r="52" spans="1:11" ht="12.75">
      <c r="A52" s="16" t="s">
        <v>17</v>
      </c>
      <c r="B52" s="17" t="s">
        <v>18</v>
      </c>
      <c r="C52" s="18">
        <f>C53+C54+C55+C56+C57+C58+C59</f>
        <v>837700</v>
      </c>
      <c r="D52" s="18"/>
      <c r="E52" s="18">
        <f t="shared" si="6"/>
        <v>837700</v>
      </c>
      <c r="F52" s="18">
        <f t="shared" si="7"/>
        <v>837700</v>
      </c>
      <c r="G52" s="18"/>
      <c r="H52" s="18">
        <f t="shared" si="8"/>
        <v>837700</v>
      </c>
      <c r="I52" s="18"/>
      <c r="J52" s="18"/>
      <c r="K52" s="24">
        <f>K54+K55+K57+K56</f>
        <v>692668.31</v>
      </c>
    </row>
    <row r="53" spans="1:11" ht="33.75">
      <c r="A53" s="9" t="s">
        <v>67</v>
      </c>
      <c r="B53" s="10" t="s">
        <v>68</v>
      </c>
      <c r="C53" s="11">
        <v>0</v>
      </c>
      <c r="D53" s="11"/>
      <c r="E53" s="11">
        <f t="shared" si="6"/>
        <v>0</v>
      </c>
      <c r="F53" s="11">
        <f t="shared" si="7"/>
        <v>0</v>
      </c>
      <c r="G53" s="11"/>
      <c r="H53" s="11">
        <f t="shared" si="8"/>
        <v>0</v>
      </c>
      <c r="I53" s="11"/>
      <c r="J53" s="11"/>
      <c r="K53" s="25">
        <v>0</v>
      </c>
    </row>
    <row r="54" spans="1:11" ht="22.5">
      <c r="A54" s="9" t="s">
        <v>156</v>
      </c>
      <c r="B54" s="10" t="s">
        <v>155</v>
      </c>
      <c r="C54" s="11">
        <v>392000</v>
      </c>
      <c r="D54" s="11"/>
      <c r="E54" s="11">
        <f t="shared" si="6"/>
        <v>392000</v>
      </c>
      <c r="F54" s="11">
        <f t="shared" si="7"/>
        <v>392000</v>
      </c>
      <c r="G54" s="11"/>
      <c r="H54" s="11">
        <f t="shared" si="8"/>
        <v>392000</v>
      </c>
      <c r="I54" s="11"/>
      <c r="J54" s="11"/>
      <c r="K54" s="25">
        <v>392000</v>
      </c>
    </row>
    <row r="55" spans="1:11" ht="12.75">
      <c r="A55" s="9" t="s">
        <v>142</v>
      </c>
      <c r="B55" s="10" t="s">
        <v>120</v>
      </c>
      <c r="C55" s="11">
        <v>416900</v>
      </c>
      <c r="D55" s="11"/>
      <c r="E55" s="11">
        <f t="shared" si="6"/>
        <v>416900</v>
      </c>
      <c r="F55" s="11">
        <f t="shared" si="7"/>
        <v>416900</v>
      </c>
      <c r="G55" s="11"/>
      <c r="H55" s="11">
        <f t="shared" si="8"/>
        <v>416900</v>
      </c>
      <c r="I55" s="11"/>
      <c r="J55" s="11"/>
      <c r="K55" s="25">
        <v>296668.31</v>
      </c>
    </row>
    <row r="56" spans="1:11" ht="22.5">
      <c r="A56" s="9" t="s">
        <v>157</v>
      </c>
      <c r="B56" s="10" t="s">
        <v>155</v>
      </c>
      <c r="C56" s="11">
        <v>28800</v>
      </c>
      <c r="D56" s="11"/>
      <c r="E56" s="11">
        <f t="shared" si="6"/>
        <v>28800</v>
      </c>
      <c r="F56" s="11">
        <f t="shared" si="7"/>
        <v>28800</v>
      </c>
      <c r="G56" s="11"/>
      <c r="H56" s="11">
        <f t="shared" si="8"/>
        <v>28800</v>
      </c>
      <c r="I56" s="11"/>
      <c r="J56" s="11"/>
      <c r="K56" s="25">
        <v>4000</v>
      </c>
    </row>
    <row r="57" spans="1:11" ht="33.75">
      <c r="A57" s="9" t="s">
        <v>58</v>
      </c>
      <c r="B57" s="10" t="s">
        <v>92</v>
      </c>
      <c r="C57" s="11">
        <v>0</v>
      </c>
      <c r="D57" s="11"/>
      <c r="E57" s="11">
        <f t="shared" si="6"/>
        <v>0</v>
      </c>
      <c r="F57" s="11">
        <f t="shared" si="7"/>
        <v>0</v>
      </c>
      <c r="G57" s="11"/>
      <c r="H57" s="11">
        <f t="shared" si="8"/>
        <v>0</v>
      </c>
      <c r="I57" s="11"/>
      <c r="J57" s="11"/>
      <c r="K57" s="25">
        <v>0</v>
      </c>
    </row>
    <row r="58" spans="1:11" ht="12.75">
      <c r="A58" s="9" t="s">
        <v>58</v>
      </c>
      <c r="B58" s="10" t="s">
        <v>94</v>
      </c>
      <c r="C58" s="11">
        <v>0</v>
      </c>
      <c r="D58" s="11"/>
      <c r="E58" s="11">
        <v>0</v>
      </c>
      <c r="F58" s="11">
        <v>0</v>
      </c>
      <c r="G58" s="11"/>
      <c r="H58" s="11">
        <v>0</v>
      </c>
      <c r="I58" s="11"/>
      <c r="J58" s="11"/>
      <c r="K58" s="25">
        <v>0</v>
      </c>
    </row>
    <row r="59" spans="1:11" ht="22.5">
      <c r="A59" s="9" t="s">
        <v>19</v>
      </c>
      <c r="B59" s="10" t="s">
        <v>20</v>
      </c>
      <c r="C59" s="11"/>
      <c r="D59" s="11"/>
      <c r="E59" s="11"/>
      <c r="F59" s="11"/>
      <c r="G59" s="11"/>
      <c r="H59" s="11"/>
      <c r="I59" s="11"/>
      <c r="J59" s="11"/>
      <c r="K59" s="25"/>
    </row>
    <row r="60" spans="1:11" ht="12.75">
      <c r="A60" s="9" t="s">
        <v>21</v>
      </c>
      <c r="B60" s="10" t="s">
        <v>22</v>
      </c>
      <c r="C60" s="11"/>
      <c r="D60" s="11"/>
      <c r="E60" s="11"/>
      <c r="F60" s="11"/>
      <c r="G60" s="11"/>
      <c r="H60" s="11"/>
      <c r="I60" s="11"/>
      <c r="J60" s="11"/>
      <c r="K60" s="25"/>
    </row>
    <row r="61" spans="1:11" s="19" customFormat="1" ht="12.75">
      <c r="A61" s="16" t="s">
        <v>23</v>
      </c>
      <c r="B61" s="17" t="s">
        <v>108</v>
      </c>
      <c r="C61" s="18">
        <f>C66+C65+C64+C62+C63</f>
        <v>5155600</v>
      </c>
      <c r="D61" s="18"/>
      <c r="E61" s="18">
        <f>C61</f>
        <v>5155600</v>
      </c>
      <c r="F61" s="18">
        <f>E61</f>
        <v>5155600</v>
      </c>
      <c r="G61" s="18"/>
      <c r="H61" s="18">
        <f>F61</f>
        <v>5155600</v>
      </c>
      <c r="I61" s="18"/>
      <c r="J61" s="18"/>
      <c r="K61" s="24">
        <f>K62+K64+K65+K66+K63</f>
        <v>4277628.67</v>
      </c>
    </row>
    <row r="62" spans="1:11" ht="12.75">
      <c r="A62" s="9" t="s">
        <v>59</v>
      </c>
      <c r="B62" s="10" t="s">
        <v>60</v>
      </c>
      <c r="C62" s="11">
        <v>0</v>
      </c>
      <c r="D62" s="11"/>
      <c r="E62" s="11">
        <f aca="true" t="shared" si="9" ref="E62:E69">C62</f>
        <v>0</v>
      </c>
      <c r="F62" s="11">
        <f aca="true" t="shared" si="10" ref="F62:F69">E62</f>
        <v>0</v>
      </c>
      <c r="G62" s="11"/>
      <c r="H62" s="11">
        <f aca="true" t="shared" si="11" ref="H62:H69">F62</f>
        <v>0</v>
      </c>
      <c r="I62" s="11"/>
      <c r="J62" s="11"/>
      <c r="K62" s="25">
        <v>0</v>
      </c>
    </row>
    <row r="63" spans="1:11" ht="56.25">
      <c r="A63" s="9" t="s">
        <v>143</v>
      </c>
      <c r="B63" s="10" t="s">
        <v>154</v>
      </c>
      <c r="C63" s="11">
        <v>279000</v>
      </c>
      <c r="D63" s="11"/>
      <c r="E63" s="11">
        <f>C63</f>
        <v>279000</v>
      </c>
      <c r="F63" s="11">
        <f t="shared" si="10"/>
        <v>279000</v>
      </c>
      <c r="G63" s="11"/>
      <c r="H63" s="11">
        <f t="shared" si="11"/>
        <v>279000</v>
      </c>
      <c r="I63" s="11"/>
      <c r="J63" s="11"/>
      <c r="K63" s="25">
        <v>278480</v>
      </c>
    </row>
    <row r="64" spans="1:11" ht="56.25">
      <c r="A64" s="9" t="s">
        <v>153</v>
      </c>
      <c r="B64" s="10" t="s">
        <v>154</v>
      </c>
      <c r="C64" s="11">
        <v>3257000</v>
      </c>
      <c r="D64" s="11"/>
      <c r="E64" s="11">
        <f>C64</f>
        <v>3257000</v>
      </c>
      <c r="F64" s="11">
        <f t="shared" si="10"/>
        <v>3257000</v>
      </c>
      <c r="G64" s="11"/>
      <c r="H64" s="11">
        <f t="shared" si="11"/>
        <v>3257000</v>
      </c>
      <c r="I64" s="11"/>
      <c r="J64" s="11"/>
      <c r="K64" s="25">
        <v>3257000</v>
      </c>
    </row>
    <row r="65" spans="1:11" ht="22.5">
      <c r="A65" s="9" t="s">
        <v>172</v>
      </c>
      <c r="B65" s="10" t="s">
        <v>173</v>
      </c>
      <c r="C65" s="11">
        <v>272000</v>
      </c>
      <c r="D65" s="11"/>
      <c r="E65" s="11">
        <f>C65</f>
        <v>272000</v>
      </c>
      <c r="F65" s="11">
        <f>E65</f>
        <v>272000</v>
      </c>
      <c r="G65" s="11"/>
      <c r="H65" s="11">
        <f>F65</f>
        <v>272000</v>
      </c>
      <c r="I65" s="11"/>
      <c r="J65" s="11"/>
      <c r="K65" s="25">
        <v>0</v>
      </c>
    </row>
    <row r="66" spans="1:11" ht="12.75">
      <c r="A66" s="9" t="s">
        <v>55</v>
      </c>
      <c r="B66" s="17" t="s">
        <v>54</v>
      </c>
      <c r="C66" s="18">
        <f>C67+C68+C69+C70+C71</f>
        <v>1347600</v>
      </c>
      <c r="D66" s="18"/>
      <c r="E66" s="18">
        <f>C66</f>
        <v>1347600</v>
      </c>
      <c r="F66" s="18">
        <f>E66</f>
        <v>1347600</v>
      </c>
      <c r="G66" s="18"/>
      <c r="H66" s="18">
        <f>F66</f>
        <v>1347600</v>
      </c>
      <c r="I66" s="18"/>
      <c r="J66" s="18"/>
      <c r="K66" s="24">
        <f>K67+K68+K69+K70+K71</f>
        <v>742148.67</v>
      </c>
    </row>
    <row r="67" spans="1:11" ht="27" customHeight="1">
      <c r="A67" s="9" t="s">
        <v>55</v>
      </c>
      <c r="B67" s="10" t="s">
        <v>96</v>
      </c>
      <c r="C67" s="21">
        <v>0</v>
      </c>
      <c r="D67" s="21"/>
      <c r="E67" s="21">
        <f t="shared" si="9"/>
        <v>0</v>
      </c>
      <c r="F67" s="21">
        <f t="shared" si="10"/>
        <v>0</v>
      </c>
      <c r="G67" s="21"/>
      <c r="H67" s="21">
        <f t="shared" si="11"/>
        <v>0</v>
      </c>
      <c r="I67" s="21"/>
      <c r="J67" s="21"/>
      <c r="K67" s="25">
        <v>0</v>
      </c>
    </row>
    <row r="68" spans="1:11" ht="38.25" customHeight="1">
      <c r="A68" s="9" t="s">
        <v>55</v>
      </c>
      <c r="B68" s="10" t="s">
        <v>109</v>
      </c>
      <c r="C68" s="11">
        <v>0</v>
      </c>
      <c r="D68" s="11"/>
      <c r="E68" s="11">
        <f t="shared" si="9"/>
        <v>0</v>
      </c>
      <c r="F68" s="11">
        <f t="shared" si="10"/>
        <v>0</v>
      </c>
      <c r="G68" s="11"/>
      <c r="H68" s="11">
        <f t="shared" si="11"/>
        <v>0</v>
      </c>
      <c r="I68" s="11"/>
      <c r="J68" s="11"/>
      <c r="K68" s="25">
        <v>0</v>
      </c>
    </row>
    <row r="69" spans="1:11" ht="12.75">
      <c r="A69" s="9" t="s">
        <v>55</v>
      </c>
      <c r="B69" s="10" t="s">
        <v>85</v>
      </c>
      <c r="C69" s="11">
        <v>0</v>
      </c>
      <c r="D69" s="11"/>
      <c r="E69" s="11">
        <f t="shared" si="9"/>
        <v>0</v>
      </c>
      <c r="F69" s="11">
        <f t="shared" si="10"/>
        <v>0</v>
      </c>
      <c r="G69" s="11"/>
      <c r="H69" s="11">
        <f t="shared" si="11"/>
        <v>0</v>
      </c>
      <c r="I69" s="11"/>
      <c r="J69" s="11"/>
      <c r="K69" s="25">
        <v>0</v>
      </c>
    </row>
    <row r="70" spans="1:11" ht="22.5">
      <c r="A70" s="9" t="s">
        <v>165</v>
      </c>
      <c r="B70" s="10" t="s">
        <v>158</v>
      </c>
      <c r="C70" s="11">
        <v>0</v>
      </c>
      <c r="D70" s="11"/>
      <c r="E70" s="11">
        <f>C70</f>
        <v>0</v>
      </c>
      <c r="F70" s="11">
        <f aca="true" t="shared" si="12" ref="F70:F81">E70</f>
        <v>0</v>
      </c>
      <c r="G70" s="11"/>
      <c r="H70" s="11">
        <f aca="true" t="shared" si="13" ref="H70:H81">F70</f>
        <v>0</v>
      </c>
      <c r="I70" s="11"/>
      <c r="J70" s="11"/>
      <c r="K70" s="25">
        <v>0</v>
      </c>
    </row>
    <row r="71" spans="1:11" ht="12.75">
      <c r="A71" s="9" t="s">
        <v>144</v>
      </c>
      <c r="B71" s="10" t="s">
        <v>121</v>
      </c>
      <c r="C71" s="11">
        <v>1347600</v>
      </c>
      <c r="D71" s="11"/>
      <c r="E71" s="11">
        <f>C71</f>
        <v>1347600</v>
      </c>
      <c r="F71" s="11">
        <f t="shared" si="12"/>
        <v>1347600</v>
      </c>
      <c r="G71" s="11"/>
      <c r="H71" s="11">
        <f t="shared" si="13"/>
        <v>1347600</v>
      </c>
      <c r="I71" s="11"/>
      <c r="J71" s="11"/>
      <c r="K71" s="25">
        <v>742148.67</v>
      </c>
    </row>
    <row r="72" spans="1:11" ht="21" customHeight="1">
      <c r="A72" s="16" t="s">
        <v>145</v>
      </c>
      <c r="B72" s="17" t="s">
        <v>114</v>
      </c>
      <c r="C72" s="18">
        <v>4200</v>
      </c>
      <c r="D72" s="18"/>
      <c r="E72" s="18">
        <f aca="true" t="shared" si="14" ref="E72:E81">C72</f>
        <v>4200</v>
      </c>
      <c r="F72" s="18">
        <f t="shared" si="12"/>
        <v>4200</v>
      </c>
      <c r="G72" s="18"/>
      <c r="H72" s="18">
        <f t="shared" si="13"/>
        <v>4200</v>
      </c>
      <c r="I72" s="18"/>
      <c r="J72" s="18"/>
      <c r="K72" s="24">
        <v>4200</v>
      </c>
    </row>
    <row r="73" spans="1:11" ht="12.75">
      <c r="A73" s="16" t="s">
        <v>24</v>
      </c>
      <c r="B73" s="17" t="s">
        <v>110</v>
      </c>
      <c r="C73" s="18">
        <f>C74+C75+C79+C77+C78+C76+C80+C81</f>
        <v>5210200</v>
      </c>
      <c r="D73" s="18"/>
      <c r="E73" s="18">
        <f>C73</f>
        <v>5210200</v>
      </c>
      <c r="F73" s="18">
        <f t="shared" si="12"/>
        <v>5210200</v>
      </c>
      <c r="G73" s="18"/>
      <c r="H73" s="18">
        <f t="shared" si="13"/>
        <v>5210200</v>
      </c>
      <c r="I73" s="18"/>
      <c r="J73" s="18"/>
      <c r="K73" s="24">
        <f>K74+K75+K76+K77+K78+K79+K80+K81</f>
        <v>3054403.79</v>
      </c>
    </row>
    <row r="74" spans="1:11" ht="12.75">
      <c r="A74" s="9" t="s">
        <v>146</v>
      </c>
      <c r="B74" s="10" t="s">
        <v>122</v>
      </c>
      <c r="C74" s="11">
        <v>2706000</v>
      </c>
      <c r="D74" s="11"/>
      <c r="E74" s="11">
        <f>C74</f>
        <v>2706000</v>
      </c>
      <c r="F74" s="11">
        <f t="shared" si="12"/>
        <v>2706000</v>
      </c>
      <c r="G74" s="11"/>
      <c r="H74" s="11">
        <f t="shared" si="13"/>
        <v>2706000</v>
      </c>
      <c r="I74" s="11"/>
      <c r="J74" s="11"/>
      <c r="K74" s="25">
        <v>1452797.87</v>
      </c>
    </row>
    <row r="75" spans="1:11" ht="12.75">
      <c r="A75" s="9" t="s">
        <v>147</v>
      </c>
      <c r="B75" s="10" t="s">
        <v>91</v>
      </c>
      <c r="C75" s="11">
        <v>1097700</v>
      </c>
      <c r="D75" s="11"/>
      <c r="E75" s="11">
        <f>C75</f>
        <v>1097700</v>
      </c>
      <c r="F75" s="11">
        <f t="shared" si="12"/>
        <v>1097700</v>
      </c>
      <c r="G75" s="11"/>
      <c r="H75" s="11">
        <f t="shared" si="13"/>
        <v>1097700</v>
      </c>
      <c r="I75" s="11"/>
      <c r="J75" s="11"/>
      <c r="K75" s="25">
        <v>589196.97</v>
      </c>
    </row>
    <row r="76" spans="1:11" ht="46.5" customHeight="1">
      <c r="A76" s="9" t="s">
        <v>148</v>
      </c>
      <c r="B76" s="10" t="s">
        <v>125</v>
      </c>
      <c r="C76" s="11">
        <v>200000</v>
      </c>
      <c r="D76" s="11"/>
      <c r="E76" s="11">
        <f t="shared" si="14"/>
        <v>200000</v>
      </c>
      <c r="F76" s="11">
        <f t="shared" si="12"/>
        <v>200000</v>
      </c>
      <c r="G76" s="11"/>
      <c r="H76" s="11">
        <f t="shared" si="13"/>
        <v>200000</v>
      </c>
      <c r="I76" s="11"/>
      <c r="J76" s="11"/>
      <c r="K76" s="25">
        <v>200000</v>
      </c>
    </row>
    <row r="77" spans="1:11" ht="22.5">
      <c r="A77" s="9" t="s">
        <v>25</v>
      </c>
      <c r="B77" s="10" t="s">
        <v>96</v>
      </c>
      <c r="C77" s="11">
        <v>0</v>
      </c>
      <c r="D77" s="11"/>
      <c r="E77" s="11">
        <f t="shared" si="14"/>
        <v>0</v>
      </c>
      <c r="F77" s="11">
        <f t="shared" si="12"/>
        <v>0</v>
      </c>
      <c r="G77" s="11"/>
      <c r="H77" s="11">
        <f t="shared" si="13"/>
        <v>0</v>
      </c>
      <c r="I77" s="11"/>
      <c r="J77" s="11"/>
      <c r="K77" s="25">
        <v>0</v>
      </c>
    </row>
    <row r="78" spans="1:11" ht="22.5">
      <c r="A78" s="9" t="s">
        <v>174</v>
      </c>
      <c r="B78" s="10" t="s">
        <v>173</v>
      </c>
      <c r="C78" s="11">
        <v>138600</v>
      </c>
      <c r="D78" s="11"/>
      <c r="E78" s="11">
        <f>C78</f>
        <v>138600</v>
      </c>
      <c r="F78" s="11">
        <f t="shared" si="12"/>
        <v>138600</v>
      </c>
      <c r="G78" s="11"/>
      <c r="H78" s="11">
        <f t="shared" si="13"/>
        <v>138600</v>
      </c>
      <c r="I78" s="11"/>
      <c r="J78" s="11"/>
      <c r="K78" s="25">
        <v>0</v>
      </c>
    </row>
    <row r="79" spans="1:11" ht="35.25" customHeight="1">
      <c r="A79" s="9" t="s">
        <v>149</v>
      </c>
      <c r="B79" s="10" t="s">
        <v>97</v>
      </c>
      <c r="C79" s="11">
        <v>712300</v>
      </c>
      <c r="D79" s="11"/>
      <c r="E79" s="11">
        <f>C79</f>
        <v>712300</v>
      </c>
      <c r="F79" s="11">
        <f t="shared" si="12"/>
        <v>712300</v>
      </c>
      <c r="G79" s="11"/>
      <c r="H79" s="11">
        <f t="shared" si="13"/>
        <v>712300</v>
      </c>
      <c r="I79" s="11"/>
      <c r="J79" s="11"/>
      <c r="K79" s="25">
        <v>456808.95</v>
      </c>
    </row>
    <row r="80" spans="1:11" ht="12.75">
      <c r="A80" s="9" t="s">
        <v>151</v>
      </c>
      <c r="B80" s="10" t="s">
        <v>91</v>
      </c>
      <c r="C80" s="11">
        <v>114900</v>
      </c>
      <c r="D80" s="11"/>
      <c r="E80" s="11">
        <f t="shared" si="14"/>
        <v>114900</v>
      </c>
      <c r="F80" s="11">
        <f t="shared" si="12"/>
        <v>114900</v>
      </c>
      <c r="G80" s="11"/>
      <c r="H80" s="11">
        <f t="shared" si="13"/>
        <v>114900</v>
      </c>
      <c r="I80" s="11"/>
      <c r="J80" s="11"/>
      <c r="K80" s="25">
        <v>114900</v>
      </c>
    </row>
    <row r="81" spans="1:11" ht="12.75">
      <c r="A81" s="9" t="s">
        <v>152</v>
      </c>
      <c r="B81" s="10" t="s">
        <v>122</v>
      </c>
      <c r="C81" s="11">
        <v>240700</v>
      </c>
      <c r="D81" s="11"/>
      <c r="E81" s="11">
        <f t="shared" si="14"/>
        <v>240700</v>
      </c>
      <c r="F81" s="11">
        <f t="shared" si="12"/>
        <v>240700</v>
      </c>
      <c r="G81" s="11"/>
      <c r="H81" s="11">
        <f t="shared" si="13"/>
        <v>240700</v>
      </c>
      <c r="I81" s="11"/>
      <c r="J81" s="11"/>
      <c r="K81" s="25">
        <v>240700</v>
      </c>
    </row>
    <row r="82" spans="1:11" ht="12.75">
      <c r="A82" s="16" t="s">
        <v>26</v>
      </c>
      <c r="B82" s="17" t="s">
        <v>27</v>
      </c>
      <c r="C82" s="18">
        <v>0</v>
      </c>
      <c r="D82" s="18"/>
      <c r="E82" s="18"/>
      <c r="F82" s="18"/>
      <c r="G82" s="18"/>
      <c r="H82" s="18"/>
      <c r="I82" s="18"/>
      <c r="J82" s="18"/>
      <c r="K82" s="24"/>
    </row>
    <row r="83" spans="1:11" ht="12.75">
      <c r="A83" s="9" t="s">
        <v>28</v>
      </c>
      <c r="B83" s="10" t="s">
        <v>29</v>
      </c>
      <c r="C83" s="11">
        <v>0</v>
      </c>
      <c r="D83" s="11"/>
      <c r="E83" s="11"/>
      <c r="F83" s="11"/>
      <c r="G83" s="11"/>
      <c r="H83" s="11"/>
      <c r="I83" s="11"/>
      <c r="J83" s="11"/>
      <c r="K83" s="25"/>
    </row>
    <row r="84" spans="1:11" ht="12.75">
      <c r="A84" s="9" t="s">
        <v>62</v>
      </c>
      <c r="B84" s="10" t="s">
        <v>30</v>
      </c>
      <c r="C84" s="11">
        <v>0</v>
      </c>
      <c r="D84" s="11"/>
      <c r="E84" s="11"/>
      <c r="F84" s="11"/>
      <c r="G84" s="11"/>
      <c r="H84" s="11"/>
      <c r="I84" s="11"/>
      <c r="J84" s="11"/>
      <c r="K84" s="25"/>
    </row>
    <row r="85" spans="1:11" ht="22.5">
      <c r="A85" s="16" t="s">
        <v>150</v>
      </c>
      <c r="B85" s="17" t="s">
        <v>111</v>
      </c>
      <c r="C85" s="18">
        <v>227500</v>
      </c>
      <c r="D85" s="18"/>
      <c r="E85" s="18">
        <f>C85</f>
        <v>227500</v>
      </c>
      <c r="F85" s="18">
        <f>E85</f>
        <v>227500</v>
      </c>
      <c r="G85" s="18"/>
      <c r="H85" s="18">
        <f>F85</f>
        <v>227500</v>
      </c>
      <c r="I85" s="18"/>
      <c r="J85" s="18"/>
      <c r="K85" s="24">
        <v>105836</v>
      </c>
    </row>
    <row r="86" spans="1:11" ht="22.5">
      <c r="A86" s="16" t="s">
        <v>74</v>
      </c>
      <c r="B86" s="17" t="s">
        <v>112</v>
      </c>
      <c r="C86" s="18">
        <v>0</v>
      </c>
      <c r="D86" s="18"/>
      <c r="E86" s="18">
        <f>C860</f>
        <v>0</v>
      </c>
      <c r="F86" s="18">
        <f>E860</f>
        <v>0</v>
      </c>
      <c r="G86" s="18"/>
      <c r="H86" s="18">
        <f>F860</f>
        <v>0</v>
      </c>
      <c r="I86" s="18"/>
      <c r="J86" s="18"/>
      <c r="K86" s="24">
        <v>0</v>
      </c>
    </row>
    <row r="87" spans="1:11" ht="45">
      <c r="A87" s="16" t="s">
        <v>169</v>
      </c>
      <c r="B87" s="17" t="s">
        <v>170</v>
      </c>
      <c r="C87" s="18">
        <v>1700</v>
      </c>
      <c r="D87" s="18"/>
      <c r="E87" s="18">
        <f>C87</f>
        <v>1700</v>
      </c>
      <c r="F87" s="18">
        <f>E87</f>
        <v>1700</v>
      </c>
      <c r="G87" s="18"/>
      <c r="H87" s="18">
        <f>F87</f>
        <v>1700</v>
      </c>
      <c r="I87" s="18"/>
      <c r="J87" s="18"/>
      <c r="K87" s="24">
        <v>0</v>
      </c>
    </row>
    <row r="88" spans="1:11" ht="12.75">
      <c r="A88" s="16"/>
      <c r="B88" s="17" t="s">
        <v>31</v>
      </c>
      <c r="C88" s="18">
        <f>C40+C48+C49+C52+C61+C72+C73+C85+C860+C87</f>
        <v>13805800</v>
      </c>
      <c r="D88" s="18"/>
      <c r="E88" s="18">
        <f>C88</f>
        <v>13805800</v>
      </c>
      <c r="F88" s="18">
        <f>E88</f>
        <v>13805800</v>
      </c>
      <c r="G88" s="18"/>
      <c r="H88" s="27">
        <f>C88</f>
        <v>13805800</v>
      </c>
      <c r="I88" s="18"/>
      <c r="J88" s="18"/>
      <c r="K88" s="24">
        <f>K86+K85+K73+K61+K52+K49+K48+K40+K72</f>
        <v>9862266.58</v>
      </c>
    </row>
    <row r="89" spans="1:11" ht="12.75">
      <c r="A89" s="9" t="s">
        <v>32</v>
      </c>
      <c r="B89" s="10" t="s">
        <v>41</v>
      </c>
      <c r="C89" s="11"/>
      <c r="D89" s="11"/>
      <c r="E89" s="11"/>
      <c r="F89" s="11"/>
      <c r="G89" s="11"/>
      <c r="H89" s="11"/>
      <c r="I89" s="11"/>
      <c r="J89" s="11"/>
      <c r="K89" s="25"/>
    </row>
    <row r="90" spans="1:11" ht="12.75">
      <c r="A90" s="16" t="s">
        <v>1</v>
      </c>
      <c r="B90" s="17" t="s">
        <v>33</v>
      </c>
      <c r="C90" s="18">
        <f>C88</f>
        <v>13805800</v>
      </c>
      <c r="D90" s="18"/>
      <c r="E90" s="18">
        <f>C90</f>
        <v>13805800</v>
      </c>
      <c r="F90" s="18">
        <f>F88</f>
        <v>13805800</v>
      </c>
      <c r="G90" s="18"/>
      <c r="H90" s="27">
        <f>H88</f>
        <v>13805800</v>
      </c>
      <c r="I90" s="18"/>
      <c r="J90" s="18"/>
      <c r="K90" s="24">
        <f>K88</f>
        <v>9862266.58</v>
      </c>
    </row>
    <row r="92" spans="1:11" ht="15.75">
      <c r="A92" s="32" t="s">
        <v>34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</row>
    <row r="93" spans="1:11" s="5" customFormat="1" ht="78.75">
      <c r="A93" s="12" t="s">
        <v>4</v>
      </c>
      <c r="B93" s="13" t="s">
        <v>5</v>
      </c>
      <c r="C93" s="14" t="s">
        <v>6</v>
      </c>
      <c r="D93" s="14" t="s">
        <v>7</v>
      </c>
      <c r="E93" s="14" t="s">
        <v>8</v>
      </c>
      <c r="F93" s="14" t="s">
        <v>9</v>
      </c>
      <c r="G93" s="14" t="s">
        <v>10</v>
      </c>
      <c r="H93" s="14" t="s">
        <v>11</v>
      </c>
      <c r="I93" s="14" t="s">
        <v>12</v>
      </c>
      <c r="J93" s="14" t="s">
        <v>13</v>
      </c>
      <c r="K93" s="14" t="s">
        <v>14</v>
      </c>
    </row>
    <row r="94" spans="1:11" ht="33.75">
      <c r="A94" s="9" t="s">
        <v>35</v>
      </c>
      <c r="B94" s="10" t="s">
        <v>36</v>
      </c>
      <c r="C94" s="11">
        <f>H94</f>
        <v>-113600</v>
      </c>
      <c r="D94" s="11"/>
      <c r="E94" s="11">
        <f>H94</f>
        <v>-113600</v>
      </c>
      <c r="F94" s="11">
        <f>H94</f>
        <v>-113600</v>
      </c>
      <c r="G94" s="11"/>
      <c r="H94" s="11">
        <f>H34-H88</f>
        <v>-113600</v>
      </c>
      <c r="I94" s="11"/>
      <c r="J94" s="11"/>
      <c r="K94" s="25">
        <f>K36-K90</f>
        <v>-113222.39999999851</v>
      </c>
    </row>
    <row r="96" spans="1:11" ht="15.75">
      <c r="A96" s="32" t="s">
        <v>37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</row>
    <row r="97" spans="1:11" s="5" customFormat="1" ht="78.75">
      <c r="A97" s="12" t="s">
        <v>4</v>
      </c>
      <c r="B97" s="13" t="s">
        <v>5</v>
      </c>
      <c r="C97" s="14" t="s">
        <v>6</v>
      </c>
      <c r="D97" s="14" t="s">
        <v>7</v>
      </c>
      <c r="E97" s="14" t="s">
        <v>8</v>
      </c>
      <c r="F97" s="14" t="s">
        <v>9</v>
      </c>
      <c r="G97" s="14" t="s">
        <v>10</v>
      </c>
      <c r="H97" s="14" t="s">
        <v>11</v>
      </c>
      <c r="I97" s="14" t="s">
        <v>12</v>
      </c>
      <c r="J97" s="14" t="s">
        <v>13</v>
      </c>
      <c r="K97" s="14" t="s">
        <v>14</v>
      </c>
    </row>
    <row r="98" spans="1:11" ht="11.25">
      <c r="A98" s="9"/>
      <c r="B98" s="10"/>
      <c r="C98" s="11">
        <v>0</v>
      </c>
      <c r="D98" s="11">
        <v>0</v>
      </c>
      <c r="E98" s="11">
        <v>0</v>
      </c>
      <c r="F98" s="11">
        <v>0</v>
      </c>
      <c r="G98" s="11"/>
      <c r="H98" s="11">
        <v>0</v>
      </c>
      <c r="I98" s="11">
        <v>0</v>
      </c>
      <c r="J98" s="11"/>
      <c r="K98" s="11">
        <v>0</v>
      </c>
    </row>
    <row r="100" spans="1:11" ht="15.75">
      <c r="A100" s="32" t="s">
        <v>16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</row>
    <row r="101" spans="1:11" s="5" customFormat="1" ht="78.75">
      <c r="A101" s="6" t="s">
        <v>4</v>
      </c>
      <c r="B101" s="7" t="s">
        <v>5</v>
      </c>
      <c r="C101" s="8" t="s">
        <v>6</v>
      </c>
      <c r="D101" s="8" t="s">
        <v>7</v>
      </c>
      <c r="E101" s="8" t="s">
        <v>8</v>
      </c>
      <c r="F101" s="8" t="s">
        <v>9</v>
      </c>
      <c r="G101" s="8" t="s">
        <v>10</v>
      </c>
      <c r="H101" s="8" t="s">
        <v>11</v>
      </c>
      <c r="I101" s="8" t="s">
        <v>12</v>
      </c>
      <c r="J101" s="8" t="s">
        <v>13</v>
      </c>
      <c r="K101" s="8" t="s">
        <v>14</v>
      </c>
    </row>
    <row r="104" ht="11.25">
      <c r="A104" s="2" t="s">
        <v>168</v>
      </c>
    </row>
    <row r="105" ht="11.25">
      <c r="J105" s="4" t="s">
        <v>1</v>
      </c>
    </row>
    <row r="106" spans="1:2" ht="11.25">
      <c r="A106" s="2" t="s">
        <v>86</v>
      </c>
      <c r="B106" s="23" t="s">
        <v>87</v>
      </c>
    </row>
    <row r="107" spans="1:2" ht="11.25">
      <c r="A107" s="2" t="s">
        <v>88</v>
      </c>
      <c r="B107" s="15" t="s">
        <v>166</v>
      </c>
    </row>
    <row r="109" ht="11.25">
      <c r="B109" s="15"/>
    </row>
  </sheetData>
  <sheetProtection/>
  <mergeCells count="6">
    <mergeCell ref="A3:K3"/>
    <mergeCell ref="A100:K100"/>
    <mergeCell ref="A4:K4"/>
    <mergeCell ref="A38:K38"/>
    <mergeCell ref="A92:K92"/>
    <mergeCell ref="A96:K96"/>
  </mergeCells>
  <printOptions/>
  <pageMargins left="0.39370078740157477" right="0.39370078740157477" top="1" bottom="1" header="0.5" footer="0.5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</cp:lastModifiedBy>
  <cp:lastPrinted>2015-01-09T07:34:02Z</cp:lastPrinted>
  <dcterms:created xsi:type="dcterms:W3CDTF">2005-03-02T01:35:10Z</dcterms:created>
  <dcterms:modified xsi:type="dcterms:W3CDTF">2015-01-09T07:35:00Z</dcterms:modified>
  <cp:category/>
  <cp:version/>
  <cp:contentType/>
  <cp:contentStatus/>
</cp:coreProperties>
</file>